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895" firstSheet="1" activeTab="1"/>
  </bookViews>
  <sheets>
    <sheet name="форма 2п моно (2)" sheetId="1" state="hidden" r:id="rId1"/>
    <sheet name="долгоср прогноз" sheetId="2" r:id="rId2"/>
    <sheet name="Лист1" sheetId="3" state="hidden" r:id="rId3"/>
    <sheet name="Лист2" sheetId="4" state="hidden" r:id="rId4"/>
  </sheets>
  <definedNames>
    <definedName name="_xlnm.Print_Titles" localSheetId="1">'долгоср прогноз'!$6:$9</definedName>
    <definedName name="_xlnm.Print_Titles" localSheetId="2">'Лист1'!$6:$8</definedName>
    <definedName name="_xlnm.Print_Titles" localSheetId="0">'форма 2п моно (2)'!$5:$7</definedName>
  </definedNames>
  <calcPr fullCalcOnLoad="1"/>
</workbook>
</file>

<file path=xl/sharedStrings.xml><?xml version="1.0" encoding="utf-8"?>
<sst xmlns="http://schemas.openxmlformats.org/spreadsheetml/2006/main" count="626" uniqueCount="186">
  <si>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</si>
  <si>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</si>
  <si>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</si>
  <si>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</si>
  <si>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</si>
  <si>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</si>
  <si>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</si>
  <si>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</si>
  <si>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</si>
  <si>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</si>
  <si>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</si>
  <si>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</si>
  <si>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</si>
  <si>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</si>
  <si>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</si>
  <si>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</si>
  <si>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</si>
  <si>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</si>
  <si>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</si>
  <si>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</si>
  <si>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</si>
  <si>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</si>
  <si>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</si>
  <si>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</si>
  <si>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</si>
  <si>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</si>
  <si>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</si>
  <si>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</si>
  <si>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</si>
  <si>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</si>
  <si>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</si>
  <si>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</si>
  <si>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</si>
  <si>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</si>
  <si>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</si>
  <si>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</si>
  <si>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</si>
  <si>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</si>
  <si>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</si>
  <si>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</si>
  <si>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</si>
  <si>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</si>
  <si>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</si>
  <si>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</si>
  <si>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</si>
  <si>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</si>
  <si>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</si>
  <si>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</si>
  <si>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</si>
  <si>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</si>
  <si>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</si>
  <si>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</si>
  <si>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</si>
  <si>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</si>
  <si>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</si>
  <si>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</si>
  <si>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</si>
  <si>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</si>
  <si>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</si>
  <si>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</si>
  <si>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</si>
  <si>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</si>
  <si>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</si>
  <si>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</si>
  <si>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</si>
  <si>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</si>
  <si>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</si>
  <si>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</si>
  <si>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</si>
  <si>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</si>
  <si>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</si>
  <si>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</si>
  <si>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</si>
  <si>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</si>
  <si>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</si>
  <si>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</si>
  <si>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</si>
  <si>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</si>
  <si>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</si>
  <si>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</si>
  <si>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</si>
  <si>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</si>
  <si>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</si>
  <si>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</si>
  <si>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</si>
  <si>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</si>
  <si>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</si>
  <si>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</si>
  <si>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</si>
  <si>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</si>
  <si>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</si>
  <si>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</si>
  <si>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</si>
  <si>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</si>
  <si>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</si>
  <si>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</si>
  <si>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</si>
  <si>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</si>
  <si>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</si>
  <si>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</si>
  <si>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</si>
  <si>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</si>
  <si>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</si>
  <si>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</si>
  <si>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</si>
  <si>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</si>
  <si>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</si>
  <si>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</si>
  <si>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</si>
  <si>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</si>
  <si>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</si>
  <si>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</si>
  <si>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</si>
  <si>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</si>
  <si>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</si>
  <si>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</si>
  <si>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</si>
  <si>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</si>
  <si>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</si>
  <si>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</si>
  <si>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</si>
  <si>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</si>
  <si>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</si>
  <si>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</si>
  <si>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</si>
  <si>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</si>
  <si>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</si>
  <si>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</si>
  <si>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</si>
  <si>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</si>
  <si>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</si>
  <si>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</si>
  <si>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</si>
  <si>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</si>
  <si>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</si>
  <si>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</si>
  <si>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</si>
  <si>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</si>
  <si>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</si>
  <si>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</si>
  <si>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</si>
  <si>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</si>
  <si>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</si>
  <si>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</si>
  <si>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</si>
  <si>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</si>
  <si>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</si>
  <si>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</si>
  <si>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</si>
  <si>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</si>
  <si>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</si>
  <si>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</si>
  <si>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</si>
  <si>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</si>
  <si>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</si>
  <si>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</si>
  <si>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</si>
  <si>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</si>
  <si>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</si>
  <si>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</si>
  <si>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</si>
  <si>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</si>
  <si>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</si>
  <si>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</si>
  <si>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</si>
  <si>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</si>
  <si>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</si>
  <si>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</si>
  <si>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</si>
  <si>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</si>
  <si>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</si>
  <si>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</si>
  <si>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</si>
  <si>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</si>
  <si>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</si>
  <si>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>Общий объем доходов</t>
  </si>
  <si>
    <t>Общий объем расходов</t>
  </si>
  <si>
    <t xml:space="preserve">Дефицит/профицит </t>
  </si>
  <si>
    <t>Объем муниципального долга на конец года</t>
  </si>
  <si>
    <t>Прогноз основных характеристик бюджета Чебаркульского городского округа и прогнозируемый объем муниципального долга Чебаркульского городского округа</t>
  </si>
  <si>
    <t>Базовый вариант</t>
  </si>
  <si>
    <t>Местный бюджет</t>
  </si>
  <si>
    <t>Пессимистический вариант</t>
  </si>
  <si>
    <t>Оптимистический вариант</t>
  </si>
  <si>
    <t>Приложение 1</t>
  </si>
  <si>
    <t>к бюджетному прогнозу в редакции постановления от__________ №______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</si>
</sst>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0" xfId="53" applyFont="1" applyBorder="1" applyAlignment="1">
      <alignment horizontal="center" vertical="center" wrapText="1"/>
      <protection/>
    </xf>
    <xf numFmtId="0" fontId="53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3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56" fillId="9" borderId="17" xfId="53" applyFont="1" applyFill="1" applyBorder="1" applyAlignment="1">
      <alignment horizontal="left" vertical="center" wrapText="1"/>
      <protection/>
    </xf>
    <xf numFmtId="0" fontId="56" fillId="9" borderId="18" xfId="53" applyFont="1" applyFill="1" applyBorder="1" applyAlignment="1">
      <alignment horizontal="left" vertical="center" wrapText="1"/>
      <protection/>
    </xf>
    <xf numFmtId="0" fontId="56" fillId="9" borderId="19" xfId="53" applyFont="1" applyFill="1" applyBorder="1" applyAlignment="1">
      <alignment horizontal="left" vertical="center" wrapText="1"/>
      <protection/>
    </xf>
    <xf numFmtId="0" fontId="56" fillId="9" borderId="20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1" xfId="53" applyFont="1" applyBorder="1" applyAlignment="1">
      <alignment horizontal="center" vertical="center" wrapText="1"/>
      <protection/>
    </xf>
    <xf numFmtId="0" fontId="53" fillId="0" borderId="16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11" xfId="53" applyFont="1" applyBorder="1" applyAlignment="1">
      <alignment horizontal="left" vertical="center" wrapText="1"/>
      <protection/>
    </xf>
    <xf numFmtId="0" fontId="53" fillId="0" borderId="16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8" fillId="0" borderId="16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2:25" ht="17.25" customHeight="1">
      <c r="B2" s="98" t="s">
        <v>174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2:25" ht="17.25" customHeight="1">
      <c r="B3" s="99" t="s">
        <v>74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5" spans="1:26" ht="19.5" customHeight="1">
      <c r="A5" s="74" t="s">
        <v>91</v>
      </c>
      <c r="B5" s="97" t="s">
        <v>0</v>
      </c>
      <c r="C5" s="97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97" t="s">
        <v>4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5">
      <c r="A6" s="75"/>
      <c r="B6" s="97"/>
      <c r="C6" s="97"/>
      <c r="D6" s="106">
        <v>2014</v>
      </c>
      <c r="E6" s="106">
        <v>2015</v>
      </c>
      <c r="F6" s="97">
        <v>2016</v>
      </c>
      <c r="G6" s="97">
        <v>2017</v>
      </c>
      <c r="H6" s="97">
        <v>2018</v>
      </c>
      <c r="I6" s="100">
        <v>2019</v>
      </c>
      <c r="J6" s="101"/>
      <c r="K6" s="102"/>
      <c r="L6" s="100">
        <v>2020</v>
      </c>
      <c r="M6" s="101"/>
      <c r="N6" s="102"/>
      <c r="O6" s="103">
        <v>2021</v>
      </c>
      <c r="P6" s="104"/>
      <c r="Q6" s="105"/>
      <c r="R6" s="100">
        <v>2022</v>
      </c>
      <c r="S6" s="101"/>
      <c r="T6" s="102"/>
      <c r="U6" s="100">
        <v>2023</v>
      </c>
      <c r="V6" s="101"/>
      <c r="W6" s="102"/>
      <c r="X6" s="103">
        <v>2024</v>
      </c>
      <c r="Y6" s="104"/>
      <c r="Z6" s="105"/>
    </row>
    <row r="7" spans="1:26" ht="33.75" customHeight="1">
      <c r="A7" s="76"/>
      <c r="B7" s="97"/>
      <c r="C7" s="97"/>
      <c r="D7" s="106"/>
      <c r="E7" s="106"/>
      <c r="F7" s="97"/>
      <c r="G7" s="97"/>
      <c r="H7" s="97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79" t="s">
        <v>5</v>
      </c>
      <c r="B8" s="8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77">
        <v>1</v>
      </c>
      <c r="B9" s="78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77"/>
      <c r="B10" s="78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77">
        <v>3</v>
      </c>
      <c r="B12" s="78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77"/>
      <c r="B13" s="78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77">
        <v>5</v>
      </c>
      <c r="B15" s="78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77"/>
      <c r="B16" s="78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77">
        <v>7</v>
      </c>
      <c r="B18" s="78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77"/>
      <c r="B19" s="78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77">
        <v>9</v>
      </c>
      <c r="B21" s="78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77"/>
      <c r="B22" s="78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92" t="s">
        <v>155</v>
      </c>
      <c r="B24" s="93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77">
        <v>11</v>
      </c>
      <c r="B25" s="78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77"/>
      <c r="B26" s="78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92" t="s">
        <v>157</v>
      </c>
      <c r="B41" s="9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94">
        <v>27</v>
      </c>
      <c r="B45" s="96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95"/>
      <c r="B46" s="96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81" t="s">
        <v>158</v>
      </c>
      <c r="B47" s="82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77">
        <v>31</v>
      </c>
      <c r="B51" s="78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77"/>
      <c r="B52" s="78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77">
        <v>36</v>
      </c>
      <c r="B57" s="78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83"/>
    </row>
    <row r="58" spans="1:28" ht="20.25" customHeight="1">
      <c r="A58" s="77"/>
      <c r="B58" s="78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83"/>
    </row>
    <row r="59" spans="1:26" ht="17.25" customHeight="1">
      <c r="A59" s="79" t="s">
        <v>92</v>
      </c>
      <c r="B59" s="80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77">
        <v>37</v>
      </c>
      <c r="B60" s="78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77"/>
      <c r="B61" s="78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88" t="s">
        <v>172</v>
      </c>
      <c r="E62" s="89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90"/>
      <c r="E63" s="9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77">
        <v>40</v>
      </c>
      <c r="B64" s="78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83"/>
    </row>
    <row r="65" spans="1:28" ht="30.75" customHeight="1">
      <c r="A65" s="77"/>
      <c r="B65" s="78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83"/>
    </row>
    <row r="66" spans="1:26" ht="17.25" customHeight="1">
      <c r="A66" s="79" t="s">
        <v>93</v>
      </c>
      <c r="B66" s="80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74">
        <v>41</v>
      </c>
      <c r="B67" s="78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75"/>
      <c r="B68" s="78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75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75"/>
      <c r="B70" s="78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75"/>
      <c r="B71" s="78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75"/>
      <c r="B72" s="78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75"/>
      <c r="B73" s="78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75"/>
      <c r="B74" s="78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75"/>
      <c r="B75" s="78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84"/>
      <c r="B76" s="86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85"/>
      <c r="B77" s="87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77">
        <v>43</v>
      </c>
      <c r="B79" s="78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77"/>
      <c r="B80" s="78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79" t="s">
        <v>159</v>
      </c>
      <c r="B81" s="80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74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75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75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75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75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75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75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75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75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75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75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75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75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76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81" t="s">
        <v>160</v>
      </c>
      <c r="B99" s="82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74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75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75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75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75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75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75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75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75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76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74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75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75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75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75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75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75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75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75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75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75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75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75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76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1" sqref="A11:R11"/>
    </sheetView>
  </sheetViews>
  <sheetFormatPr defaultColWidth="9.00390625" defaultRowHeight="12.75"/>
  <cols>
    <col min="1" max="1" width="32.125" style="18" customWidth="1"/>
    <col min="2" max="2" width="8.375" style="18" hidden="1" customWidth="1"/>
    <col min="3" max="3" width="12.75390625" style="18" customWidth="1"/>
    <col min="4" max="4" width="13.25390625" style="18" customWidth="1"/>
    <col min="5" max="5" width="13.00390625" style="18" customWidth="1"/>
    <col min="6" max="6" width="12.875" style="18" bestFit="1" customWidth="1"/>
    <col min="7" max="7" width="12.875" style="18" customWidth="1"/>
    <col min="8" max="8" width="14.625" style="18" customWidth="1"/>
    <col min="9" max="18" width="12.875" style="18" customWidth="1"/>
    <col min="19" max="16384" width="9.125" style="18" customWidth="1"/>
  </cols>
  <sheetData>
    <row r="1" spans="16:18" ht="15">
      <c r="P1" s="107" t="s">
        <v>184</v>
      </c>
      <c r="Q1" s="107"/>
      <c r="R1" s="107"/>
    </row>
    <row r="2" spans="16:18" ht="39.75" customHeight="1">
      <c r="P2" s="107" t="s">
        <v>185</v>
      </c>
      <c r="Q2" s="107"/>
      <c r="R2" s="107"/>
    </row>
    <row r="3" spans="1:18" ht="35.25" customHeight="1">
      <c r="A3" s="110" t="s">
        <v>179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30.75" customHeight="1" hidden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6" spans="1:18" ht="19.5" customHeight="1">
      <c r="A6" s="108" t="s">
        <v>0</v>
      </c>
      <c r="B6" s="70" t="s">
        <v>2</v>
      </c>
      <c r="C6" s="70" t="s">
        <v>4</v>
      </c>
      <c r="D6" s="70" t="s">
        <v>4</v>
      </c>
      <c r="E6" s="70" t="s">
        <v>4</v>
      </c>
      <c r="F6" s="70" t="s">
        <v>4</v>
      </c>
      <c r="G6" s="70" t="s">
        <v>4</v>
      </c>
      <c r="H6" s="70" t="s">
        <v>4</v>
      </c>
      <c r="I6" s="70" t="s">
        <v>4</v>
      </c>
      <c r="J6" s="70" t="s">
        <v>4</v>
      </c>
      <c r="K6" s="70" t="s">
        <v>4</v>
      </c>
      <c r="L6" s="70" t="s">
        <v>4</v>
      </c>
      <c r="M6" s="70" t="s">
        <v>4</v>
      </c>
      <c r="N6" s="70" t="s">
        <v>4</v>
      </c>
      <c r="O6" s="70" t="s">
        <v>4</v>
      </c>
      <c r="P6" s="70" t="s">
        <v>4</v>
      </c>
      <c r="Q6" s="70" t="s">
        <v>4</v>
      </c>
      <c r="R6" s="70" t="s">
        <v>4</v>
      </c>
    </row>
    <row r="7" spans="1:18" ht="15">
      <c r="A7" s="108"/>
      <c r="B7" s="108">
        <v>2016</v>
      </c>
      <c r="C7" s="108">
        <v>2020</v>
      </c>
      <c r="D7" s="108">
        <v>2021</v>
      </c>
      <c r="E7" s="108">
        <v>2022</v>
      </c>
      <c r="F7" s="108">
        <v>2023</v>
      </c>
      <c r="G7" s="108">
        <v>2024</v>
      </c>
      <c r="H7" s="108">
        <v>2025</v>
      </c>
      <c r="I7" s="108">
        <v>2026</v>
      </c>
      <c r="J7" s="108">
        <v>2027</v>
      </c>
      <c r="K7" s="108">
        <v>2028</v>
      </c>
      <c r="L7" s="108">
        <v>2029</v>
      </c>
      <c r="M7" s="108">
        <v>2030</v>
      </c>
      <c r="N7" s="108">
        <v>2031</v>
      </c>
      <c r="O7" s="108">
        <v>2032</v>
      </c>
      <c r="P7" s="108">
        <v>2033</v>
      </c>
      <c r="Q7" s="108">
        <v>2034</v>
      </c>
      <c r="R7" s="108">
        <v>2035</v>
      </c>
    </row>
    <row r="8" spans="1:18" ht="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33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1:18" ht="33" customHeight="1">
      <c r="A10" s="108" t="s">
        <v>180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33" customHeight="1">
      <c r="A11" s="108" t="s">
        <v>181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</row>
    <row r="12" spans="1:18" ht="33" customHeight="1">
      <c r="A12" s="71" t="s">
        <v>175</v>
      </c>
      <c r="B12" s="72"/>
      <c r="C12" s="73">
        <v>1279609.98</v>
      </c>
      <c r="D12" s="73">
        <v>1255431.64</v>
      </c>
      <c r="E12" s="73">
        <v>1355868.51</v>
      </c>
      <c r="F12" s="73">
        <v>1288135.31</v>
      </c>
      <c r="G12" s="73">
        <f aca="true" t="shared" si="0" ref="G12:R12">SUM(F12*1.1%)+F12</f>
        <v>1302304.79841</v>
      </c>
      <c r="H12" s="73">
        <f t="shared" si="0"/>
        <v>1316630.15119251</v>
      </c>
      <c r="I12" s="73">
        <f t="shared" si="0"/>
        <v>1331113.0828556276</v>
      </c>
      <c r="J12" s="73">
        <f t="shared" si="0"/>
        <v>1345755.3267670395</v>
      </c>
      <c r="K12" s="73">
        <f t="shared" si="0"/>
        <v>1360558.635361477</v>
      </c>
      <c r="L12" s="73">
        <f t="shared" si="0"/>
        <v>1375524.7803504532</v>
      </c>
      <c r="M12" s="73">
        <f t="shared" si="0"/>
        <v>1390655.5529343083</v>
      </c>
      <c r="N12" s="73">
        <f t="shared" si="0"/>
        <v>1405952.7640165857</v>
      </c>
      <c r="O12" s="73">
        <f t="shared" si="0"/>
        <v>1421418.244420768</v>
      </c>
      <c r="P12" s="73">
        <f t="shared" si="0"/>
        <v>1437053.8451093964</v>
      </c>
      <c r="Q12" s="73">
        <f t="shared" si="0"/>
        <v>1452861.4374055997</v>
      </c>
      <c r="R12" s="73">
        <f t="shared" si="0"/>
        <v>1468842.9132170614</v>
      </c>
    </row>
    <row r="13" spans="1:18" ht="33" customHeight="1">
      <c r="A13" s="71" t="s">
        <v>176</v>
      </c>
      <c r="B13" s="72"/>
      <c r="C13" s="73">
        <f>SUM(C12)</f>
        <v>1279609.98</v>
      </c>
      <c r="D13" s="73">
        <f aca="true" t="shared" si="1" ref="D13:R13">SUM(D12)</f>
        <v>1255431.64</v>
      </c>
      <c r="E13" s="73">
        <f t="shared" si="1"/>
        <v>1355868.51</v>
      </c>
      <c r="F13" s="73">
        <f t="shared" si="1"/>
        <v>1288135.31</v>
      </c>
      <c r="G13" s="73">
        <f t="shared" si="1"/>
        <v>1302304.79841</v>
      </c>
      <c r="H13" s="73">
        <f t="shared" si="1"/>
        <v>1316630.15119251</v>
      </c>
      <c r="I13" s="73">
        <f t="shared" si="1"/>
        <v>1331113.0828556276</v>
      </c>
      <c r="J13" s="73">
        <f t="shared" si="1"/>
        <v>1345755.3267670395</v>
      </c>
      <c r="K13" s="73">
        <f t="shared" si="1"/>
        <v>1360558.635361477</v>
      </c>
      <c r="L13" s="73">
        <f t="shared" si="1"/>
        <v>1375524.7803504532</v>
      </c>
      <c r="M13" s="73">
        <f t="shared" si="1"/>
        <v>1390655.5529343083</v>
      </c>
      <c r="N13" s="73">
        <f t="shared" si="1"/>
        <v>1405952.7640165857</v>
      </c>
      <c r="O13" s="73">
        <f t="shared" si="1"/>
        <v>1421418.244420768</v>
      </c>
      <c r="P13" s="73">
        <f t="shared" si="1"/>
        <v>1437053.8451093964</v>
      </c>
      <c r="Q13" s="73">
        <f t="shared" si="1"/>
        <v>1452861.4374055997</v>
      </c>
      <c r="R13" s="73">
        <f t="shared" si="1"/>
        <v>1468842.9132170614</v>
      </c>
    </row>
    <row r="14" spans="1:18" ht="33" customHeight="1">
      <c r="A14" s="71" t="s">
        <v>177</v>
      </c>
      <c r="B14" s="72"/>
      <c r="C14" s="73">
        <f>SUM(C12-C13)</f>
        <v>0</v>
      </c>
      <c r="D14" s="73">
        <f aca="true" t="shared" si="2" ref="D14:R14">SUM(D12-D13)</f>
        <v>0</v>
      </c>
      <c r="E14" s="73">
        <f t="shared" si="2"/>
        <v>0</v>
      </c>
      <c r="F14" s="73">
        <f t="shared" si="2"/>
        <v>0</v>
      </c>
      <c r="G14" s="73">
        <f t="shared" si="2"/>
        <v>0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0</v>
      </c>
      <c r="L14" s="73">
        <f t="shared" si="2"/>
        <v>0</v>
      </c>
      <c r="M14" s="73">
        <f t="shared" si="2"/>
        <v>0</v>
      </c>
      <c r="N14" s="73">
        <f t="shared" si="2"/>
        <v>0</v>
      </c>
      <c r="O14" s="73">
        <f t="shared" si="2"/>
        <v>0</v>
      </c>
      <c r="P14" s="73">
        <f t="shared" si="2"/>
        <v>0</v>
      </c>
      <c r="Q14" s="73">
        <f t="shared" si="2"/>
        <v>0</v>
      </c>
      <c r="R14" s="73">
        <f t="shared" si="2"/>
        <v>0</v>
      </c>
    </row>
    <row r="15" spans="1:18" ht="33" customHeight="1">
      <c r="A15" s="71" t="s">
        <v>178</v>
      </c>
      <c r="B15" s="72"/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</row>
    <row r="16" spans="1:18" ht="33" customHeight="1">
      <c r="A16" s="109" t="s">
        <v>182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8" ht="33" customHeight="1">
      <c r="A17" s="109" t="s">
        <v>181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1:18" ht="33" customHeight="1">
      <c r="A18" s="71" t="s">
        <v>175</v>
      </c>
      <c r="B18" s="72"/>
      <c r="C18" s="73">
        <f>SUM(C12-C12*2%)</f>
        <v>1254017.7804</v>
      </c>
      <c r="D18" s="73">
        <f aca="true" t="shared" si="3" ref="D18:R18">SUM(D12-D12*2%)</f>
        <v>1230323.0071999999</v>
      </c>
      <c r="E18" s="73">
        <f t="shared" si="3"/>
        <v>1328751.1398</v>
      </c>
      <c r="F18" s="73">
        <f t="shared" si="3"/>
        <v>1262372.6038000002</v>
      </c>
      <c r="G18" s="73">
        <f t="shared" si="3"/>
        <v>1276258.7024418002</v>
      </c>
      <c r="H18" s="73">
        <f t="shared" si="3"/>
        <v>1290297.54816866</v>
      </c>
      <c r="I18" s="73">
        <f t="shared" si="3"/>
        <v>1304490.8211985151</v>
      </c>
      <c r="J18" s="73">
        <f t="shared" si="3"/>
        <v>1318840.2202316986</v>
      </c>
      <c r="K18" s="73">
        <f t="shared" si="3"/>
        <v>1333347.4626542474</v>
      </c>
      <c r="L18" s="73">
        <f t="shared" si="3"/>
        <v>1348014.284743444</v>
      </c>
      <c r="M18" s="73">
        <f t="shared" si="3"/>
        <v>1362842.4418756221</v>
      </c>
      <c r="N18" s="73">
        <f t="shared" si="3"/>
        <v>1377833.708736254</v>
      </c>
      <c r="O18" s="73">
        <f t="shared" si="3"/>
        <v>1392989.8795323526</v>
      </c>
      <c r="P18" s="73">
        <f t="shared" si="3"/>
        <v>1408312.7682072085</v>
      </c>
      <c r="Q18" s="73">
        <f t="shared" si="3"/>
        <v>1423804.2086574878</v>
      </c>
      <c r="R18" s="73">
        <f t="shared" si="3"/>
        <v>1439466.0549527202</v>
      </c>
    </row>
    <row r="19" spans="1:18" ht="33" customHeight="1">
      <c r="A19" s="71" t="s">
        <v>176</v>
      </c>
      <c r="B19" s="72"/>
      <c r="C19" s="73">
        <f>SUM(C18)</f>
        <v>1254017.7804</v>
      </c>
      <c r="D19" s="73">
        <f aca="true" t="shared" si="4" ref="D19:R19">SUM(D18)</f>
        <v>1230323.0071999999</v>
      </c>
      <c r="E19" s="73">
        <f t="shared" si="4"/>
        <v>1328751.1398</v>
      </c>
      <c r="F19" s="73">
        <f t="shared" si="4"/>
        <v>1262372.6038000002</v>
      </c>
      <c r="G19" s="73">
        <f t="shared" si="4"/>
        <v>1276258.7024418002</v>
      </c>
      <c r="H19" s="73">
        <f t="shared" si="4"/>
        <v>1290297.54816866</v>
      </c>
      <c r="I19" s="73">
        <f t="shared" si="4"/>
        <v>1304490.8211985151</v>
      </c>
      <c r="J19" s="73">
        <f t="shared" si="4"/>
        <v>1318840.2202316986</v>
      </c>
      <c r="K19" s="73">
        <f t="shared" si="4"/>
        <v>1333347.4626542474</v>
      </c>
      <c r="L19" s="73">
        <f t="shared" si="4"/>
        <v>1348014.284743444</v>
      </c>
      <c r="M19" s="73">
        <f t="shared" si="4"/>
        <v>1362842.4418756221</v>
      </c>
      <c r="N19" s="73">
        <f t="shared" si="4"/>
        <v>1377833.708736254</v>
      </c>
      <c r="O19" s="73">
        <f t="shared" si="4"/>
        <v>1392989.8795323526</v>
      </c>
      <c r="P19" s="73">
        <f t="shared" si="4"/>
        <v>1408312.7682072085</v>
      </c>
      <c r="Q19" s="73">
        <f t="shared" si="4"/>
        <v>1423804.2086574878</v>
      </c>
      <c r="R19" s="73">
        <f t="shared" si="4"/>
        <v>1439466.0549527202</v>
      </c>
    </row>
    <row r="20" spans="1:18" ht="33" customHeight="1">
      <c r="A20" s="71" t="s">
        <v>177</v>
      </c>
      <c r="B20" s="72"/>
      <c r="C20" s="73">
        <f>SUM(C18-C19)</f>
        <v>0</v>
      </c>
      <c r="D20" s="73">
        <f aca="true" t="shared" si="5" ref="D20:R20">SUM(D18-D19)</f>
        <v>0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5"/>
        <v>0</v>
      </c>
      <c r="O20" s="73">
        <f t="shared" si="5"/>
        <v>0</v>
      </c>
      <c r="P20" s="73">
        <f t="shared" si="5"/>
        <v>0</v>
      </c>
      <c r="Q20" s="73">
        <f t="shared" si="5"/>
        <v>0</v>
      </c>
      <c r="R20" s="73">
        <f t="shared" si="5"/>
        <v>0</v>
      </c>
    </row>
    <row r="21" spans="1:18" ht="33" customHeight="1">
      <c r="A21" s="71" t="s">
        <v>178</v>
      </c>
      <c r="B21" s="72"/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</row>
    <row r="22" spans="1:18" ht="33" customHeight="1">
      <c r="A22" s="109" t="s">
        <v>183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spans="1:18" ht="33" customHeight="1">
      <c r="A23" s="109" t="s">
        <v>181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spans="1:18" ht="33" customHeight="1">
      <c r="A24" s="71" t="s">
        <v>175</v>
      </c>
      <c r="B24" s="72"/>
      <c r="C24" s="73">
        <f>SUM(C12+C12*2%)</f>
        <v>1305202.1796</v>
      </c>
      <c r="D24" s="73">
        <f aca="true" t="shared" si="6" ref="D24:Q24">SUM(D12+D12*2%)</f>
        <v>1280540.2728</v>
      </c>
      <c r="E24" s="73">
        <f t="shared" si="6"/>
        <v>1382985.8802</v>
      </c>
      <c r="F24" s="73">
        <f t="shared" si="6"/>
        <v>1313898.0162</v>
      </c>
      <c r="G24" s="73">
        <f t="shared" si="6"/>
        <v>1328350.8943782</v>
      </c>
      <c r="H24" s="73">
        <f t="shared" si="6"/>
        <v>1342962.7542163602</v>
      </c>
      <c r="I24" s="73">
        <f t="shared" si="6"/>
        <v>1357735.3445127402</v>
      </c>
      <c r="J24" s="73">
        <f t="shared" si="6"/>
        <v>1372670.4333023804</v>
      </c>
      <c r="K24" s="73">
        <f t="shared" si="6"/>
        <v>1387769.8080687067</v>
      </c>
      <c r="L24" s="73">
        <f t="shared" si="6"/>
        <v>1403035.2759574624</v>
      </c>
      <c r="M24" s="73">
        <f t="shared" si="6"/>
        <v>1418468.6639929945</v>
      </c>
      <c r="N24" s="73">
        <f t="shared" si="6"/>
        <v>1434071.8192969174</v>
      </c>
      <c r="O24" s="73">
        <f t="shared" si="6"/>
        <v>1449846.6093091834</v>
      </c>
      <c r="P24" s="73">
        <f t="shared" si="6"/>
        <v>1465794.9220115843</v>
      </c>
      <c r="Q24" s="73">
        <f t="shared" si="6"/>
        <v>1481918.6661537117</v>
      </c>
      <c r="R24" s="73">
        <f>SUM(R12+R12*2%)</f>
        <v>1498219.7714814027</v>
      </c>
    </row>
    <row r="25" spans="1:18" ht="33" customHeight="1">
      <c r="A25" s="71" t="s">
        <v>176</v>
      </c>
      <c r="B25" s="72"/>
      <c r="C25" s="73">
        <f>SUM(C24)</f>
        <v>1305202.1796</v>
      </c>
      <c r="D25" s="73">
        <f aca="true" t="shared" si="7" ref="D25:R25">SUM(D24)</f>
        <v>1280540.2728</v>
      </c>
      <c r="E25" s="73">
        <f t="shared" si="7"/>
        <v>1382985.8802</v>
      </c>
      <c r="F25" s="73">
        <f t="shared" si="7"/>
        <v>1313898.0162</v>
      </c>
      <c r="G25" s="73">
        <f t="shared" si="7"/>
        <v>1328350.8943782</v>
      </c>
      <c r="H25" s="73">
        <f t="shared" si="7"/>
        <v>1342962.7542163602</v>
      </c>
      <c r="I25" s="73">
        <f t="shared" si="7"/>
        <v>1357735.3445127402</v>
      </c>
      <c r="J25" s="73">
        <f t="shared" si="7"/>
        <v>1372670.4333023804</v>
      </c>
      <c r="K25" s="73">
        <f t="shared" si="7"/>
        <v>1387769.8080687067</v>
      </c>
      <c r="L25" s="73">
        <f t="shared" si="7"/>
        <v>1403035.2759574624</v>
      </c>
      <c r="M25" s="73">
        <f t="shared" si="7"/>
        <v>1418468.6639929945</v>
      </c>
      <c r="N25" s="73">
        <f t="shared" si="7"/>
        <v>1434071.8192969174</v>
      </c>
      <c r="O25" s="73">
        <f t="shared" si="7"/>
        <v>1449846.6093091834</v>
      </c>
      <c r="P25" s="73">
        <f t="shared" si="7"/>
        <v>1465794.9220115843</v>
      </c>
      <c r="Q25" s="73">
        <f t="shared" si="7"/>
        <v>1481918.6661537117</v>
      </c>
      <c r="R25" s="73">
        <f t="shared" si="7"/>
        <v>1498219.7714814027</v>
      </c>
    </row>
    <row r="26" spans="1:18" ht="33" customHeight="1">
      <c r="A26" s="71" t="s">
        <v>177</v>
      </c>
      <c r="B26" s="72"/>
      <c r="C26" s="73">
        <f>SUM(C24-C25)</f>
        <v>0</v>
      </c>
      <c r="D26" s="73">
        <f aca="true" t="shared" si="8" ref="D26:R26">SUM(D24-D25)</f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3">
        <f t="shared" si="8"/>
        <v>0</v>
      </c>
      <c r="P26" s="73">
        <f t="shared" si="8"/>
        <v>0</v>
      </c>
      <c r="Q26" s="73">
        <f t="shared" si="8"/>
        <v>0</v>
      </c>
      <c r="R26" s="73">
        <f t="shared" si="8"/>
        <v>0</v>
      </c>
    </row>
    <row r="27" spans="1:18" ht="33" customHeight="1">
      <c r="A27" s="71" t="s">
        <v>178</v>
      </c>
      <c r="B27" s="72"/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</sheetData>
  <sheetProtection/>
  <mergeCells count="27">
    <mergeCell ref="A22:R22"/>
    <mergeCell ref="A23:R23"/>
    <mergeCell ref="R7:R9"/>
    <mergeCell ref="A3:R4"/>
    <mergeCell ref="A11:R11"/>
    <mergeCell ref="A10:R10"/>
    <mergeCell ref="A16:R16"/>
    <mergeCell ref="A17:R17"/>
    <mergeCell ref="L7:L9"/>
    <mergeCell ref="M7:M9"/>
    <mergeCell ref="Q7:Q9"/>
    <mergeCell ref="F7:F9"/>
    <mergeCell ref="G7:G9"/>
    <mergeCell ref="H7:H9"/>
    <mergeCell ref="I7:I9"/>
    <mergeCell ref="J7:J9"/>
    <mergeCell ref="K7:K9"/>
    <mergeCell ref="P1:R1"/>
    <mergeCell ref="P2:R2"/>
    <mergeCell ref="B7:B9"/>
    <mergeCell ref="C7:C9"/>
    <mergeCell ref="D7:D9"/>
    <mergeCell ref="A6:A9"/>
    <mergeCell ref="E7:E9"/>
    <mergeCell ref="N7:N9"/>
    <mergeCell ref="O7:O9"/>
    <mergeCell ref="P7:P9"/>
  </mergeCells>
  <printOptions/>
  <pageMargins left="0.3937007874015748" right="0.1968503937007874" top="0.3937007874015748" bottom="0.1968503937007874" header="0" footer="0"/>
  <pageSetup fitToHeight="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2:25" ht="25.5" customHeight="1">
      <c r="B2" s="114" t="s">
        <v>101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2:17" ht="6.7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25" ht="21.75" customHeight="1">
      <c r="B4" s="115" t="s">
        <v>74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6" spans="1:26" ht="19.5" customHeight="1">
      <c r="A6" s="116" t="s">
        <v>91</v>
      </c>
      <c r="B6" s="97" t="s">
        <v>0</v>
      </c>
      <c r="C6" s="97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97" t="s">
        <v>4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5">
      <c r="A7" s="117"/>
      <c r="B7" s="97"/>
      <c r="C7" s="97"/>
      <c r="D7" s="97">
        <v>2014</v>
      </c>
      <c r="E7" s="97">
        <v>2015</v>
      </c>
      <c r="F7" s="97">
        <v>2016</v>
      </c>
      <c r="G7" s="97">
        <v>2017</v>
      </c>
      <c r="H7" s="97">
        <v>2018</v>
      </c>
      <c r="I7" s="100">
        <v>2019</v>
      </c>
      <c r="J7" s="101"/>
      <c r="K7" s="102"/>
      <c r="L7" s="100">
        <v>2020</v>
      </c>
      <c r="M7" s="101"/>
      <c r="N7" s="102"/>
      <c r="O7" s="103">
        <v>2021</v>
      </c>
      <c r="P7" s="104"/>
      <c r="Q7" s="105"/>
      <c r="R7" s="100">
        <v>2022</v>
      </c>
      <c r="S7" s="101"/>
      <c r="T7" s="102"/>
      <c r="U7" s="100">
        <v>2023</v>
      </c>
      <c r="V7" s="101"/>
      <c r="W7" s="102"/>
      <c r="X7" s="103">
        <v>2024</v>
      </c>
      <c r="Y7" s="104"/>
      <c r="Z7" s="105"/>
    </row>
    <row r="8" spans="1:26" ht="35.25" customHeight="1">
      <c r="A8" s="118"/>
      <c r="B8" s="97"/>
      <c r="C8" s="97"/>
      <c r="D8" s="97"/>
      <c r="E8" s="97"/>
      <c r="F8" s="97"/>
      <c r="G8" s="97"/>
      <c r="H8" s="97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34" t="s">
        <v>5</v>
      </c>
      <c r="B9" s="135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24">
        <v>1</v>
      </c>
      <c r="B10" s="111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24"/>
      <c r="B11" s="111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24">
        <v>3</v>
      </c>
      <c r="B13" s="111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24"/>
      <c r="B14" s="111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24">
        <v>5</v>
      </c>
      <c r="B16" s="111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24"/>
      <c r="B17" s="111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24">
        <v>7</v>
      </c>
      <c r="B19" s="111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24"/>
      <c r="B20" s="111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33">
        <v>9</v>
      </c>
      <c r="B22" s="132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33"/>
      <c r="B23" s="132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33"/>
      <c r="B24" s="132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33"/>
      <c r="B25" s="132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33"/>
      <c r="B26" s="132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33"/>
      <c r="B27" s="132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24">
        <v>10</v>
      </c>
      <c r="B28" s="111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24"/>
      <c r="B29" s="111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25" t="s">
        <v>155</v>
      </c>
      <c r="B31" s="126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24">
        <v>21</v>
      </c>
      <c r="B32" s="111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24"/>
      <c r="B33" s="111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22">
        <v>22</v>
      </c>
      <c r="B34" s="127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23"/>
      <c r="B35" s="128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25" t="s">
        <v>157</v>
      </c>
      <c r="B49" s="126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30">
        <v>73</v>
      </c>
      <c r="B52" s="129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31"/>
      <c r="B53" s="129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12" t="s">
        <v>158</v>
      </c>
      <c r="B54" s="113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24">
        <v>15</v>
      </c>
      <c r="B58" s="111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24"/>
      <c r="B59" s="111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24">
        <v>20</v>
      </c>
      <c r="B64" s="111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24"/>
      <c r="B65" s="111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34" t="s">
        <v>92</v>
      </c>
      <c r="B66" s="135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24">
        <v>36</v>
      </c>
      <c r="B67" s="111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24"/>
      <c r="B68" s="111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22">
        <v>37</v>
      </c>
      <c r="B69" s="127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23"/>
      <c r="B70" s="128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24">
        <v>40</v>
      </c>
      <c r="B73" s="111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24"/>
      <c r="B74" s="111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34" t="s">
        <v>93</v>
      </c>
      <c r="B75" s="135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74">
        <v>41</v>
      </c>
      <c r="B76" s="78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75"/>
      <c r="B77" s="78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75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75"/>
      <c r="B79" s="78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75"/>
      <c r="B80" s="78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75"/>
      <c r="B81" s="78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75"/>
      <c r="B82" s="78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75"/>
      <c r="B83" s="78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75"/>
      <c r="B84" s="78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84"/>
      <c r="B85" s="86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85"/>
      <c r="B86" s="87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24">
        <v>43</v>
      </c>
      <c r="B88" s="111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24"/>
      <c r="B89" s="111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36" t="s">
        <v>94</v>
      </c>
      <c r="B90" s="137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33">
        <v>44</v>
      </c>
      <c r="B91" s="132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33"/>
      <c r="B92" s="132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33">
        <v>45</v>
      </c>
      <c r="B93" s="132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33"/>
      <c r="B94" s="132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33">
        <v>46</v>
      </c>
      <c r="B95" s="132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33"/>
      <c r="B96" s="132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19">
        <v>47</v>
      </c>
      <c r="B97" s="138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20"/>
      <c r="B98" s="138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20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20"/>
      <c r="B100" s="138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20"/>
      <c r="B101" s="138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20"/>
      <c r="B102" s="138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20"/>
      <c r="B103" s="138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20"/>
      <c r="B104" s="138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20"/>
      <c r="B105" s="138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20"/>
      <c r="B106" s="139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21"/>
      <c r="B107" s="140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36" t="s">
        <v>95</v>
      </c>
      <c r="B110" s="137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34" t="s">
        <v>159</v>
      </c>
      <c r="B115" s="135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16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17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17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17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17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17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17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17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17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17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17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17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17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18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12" t="s">
        <v>160</v>
      </c>
      <c r="B133" s="113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25" t="s">
        <v>60</v>
      </c>
      <c r="B1" s="126"/>
      <c r="C1" s="2"/>
    </row>
    <row r="2" spans="1:3" ht="15">
      <c r="A2" s="124">
        <v>21</v>
      </c>
      <c r="B2" s="111" t="s">
        <v>83</v>
      </c>
      <c r="C2" s="2" t="s">
        <v>39</v>
      </c>
    </row>
    <row r="3" spans="1:3" ht="60">
      <c r="A3" s="124"/>
      <c r="B3" s="111"/>
      <c r="C3" s="2" t="s">
        <v>6</v>
      </c>
    </row>
    <row r="4" spans="1:3" ht="15">
      <c r="A4" s="141">
        <v>22</v>
      </c>
      <c r="B4" s="143" t="s">
        <v>87</v>
      </c>
      <c r="C4" s="2" t="s">
        <v>39</v>
      </c>
    </row>
    <row r="5" spans="1:3" ht="60">
      <c r="A5" s="142"/>
      <c r="B5" s="144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25" t="s">
        <v>73</v>
      </c>
      <c r="B8" s="126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КошельНЕ</cp:lastModifiedBy>
  <cp:lastPrinted>2021-01-19T09:00:46Z</cp:lastPrinted>
  <dcterms:created xsi:type="dcterms:W3CDTF">2013-05-25T16:45:04Z</dcterms:created>
  <dcterms:modified xsi:type="dcterms:W3CDTF">2021-01-19T09:00:52Z</dcterms:modified>
  <cp:category/>
  <cp:version/>
  <cp:contentType/>
  <cp:contentStatus/>
</cp:coreProperties>
</file>